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3"/>
  </bookViews>
  <sheets>
    <sheet name="для Лизы" sheetId="1" r:id="rId1"/>
    <sheet name="прил.1" sheetId="2" r:id="rId2"/>
    <sheet name="прил. 2" sheetId="3" r:id="rId3"/>
    <sheet name="прил. 3" sheetId="4" r:id="rId4"/>
  </sheets>
  <definedNames>
    <definedName name="_xlnm.Print_Area" localSheetId="1">'прил.1'!$A$1:$J$38</definedName>
  </definedNames>
  <calcPr fullCalcOnLoad="1"/>
</workbook>
</file>

<file path=xl/sharedStrings.xml><?xml version="1.0" encoding="utf-8"?>
<sst xmlns="http://schemas.openxmlformats.org/spreadsheetml/2006/main" count="280" uniqueCount="170">
  <si>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</si>
  <si>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</si>
  <si>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</si>
  <si>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</si>
  <si>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</si>
  <si>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</si>
  <si>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</si>
  <si>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</si>
  <si>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</si>
  <si>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</si>
  <si>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</si>
  <si>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</si>
  <si>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</si>
  <si>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</si>
  <si>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</si>
  <si>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</si>
  <si>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</si>
  <si>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</si>
  <si>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</si>
  <si>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</si>
  <si>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</si>
  <si>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</si>
  <si>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</si>
  <si>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</si>
  <si>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</si>
  <si>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</si>
  <si>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</si>
  <si>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</si>
  <si>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</si>
  <si>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</si>
  <si>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</si>
  <si>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</si>
  <si>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</si>
  <si>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</si>
  <si>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</si>
  <si>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</si>
  <si>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</si>
  <si>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</si>
  <si>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</si>
  <si>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</si>
  <si>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</si>
  <si>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</si>
  <si>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</si>
  <si>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</si>
  <si>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</si>
  <si>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</si>
  <si>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</si>
  <si>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</si>
  <si>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</si>
  <si>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</si>
  <si>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</si>
  <si>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</si>
  <si>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</si>
  <si>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</si>
  <si>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2014-2015гг.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</si>
  <si>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</si>
  <si>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</si>
  <si>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</si>
  <si>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</si>
  <si>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</si>
  <si>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</si>
  <si>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</si>
  <si>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</si>
  <si>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</si>
  <si>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</si>
  <si>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</si>
  <si>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</si>
  <si>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</si>
  <si>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</si>
  <si>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</si>
  <si>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</si>
  <si>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</si>
  <si>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 xml:space="preserve">Строительство  двухтрубной системы ГВС протяженностью трубопроводов 7634,0 п.м. позволит снабжать более 4000 потребителей качественной горячей водой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</si>
  <si>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</si>
  <si>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 xml:space="preserve">Строительство двухтрубной системы ГВС  по адресу: ул.Заречная, ул.Ветеранов,  ул.Школьная 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</si>
  <si>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</si>
  <si>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</si>
  <si>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</si>
  <si>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</si>
  <si>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</si>
  <si>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</si>
  <si>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</si>
  <si>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</si>
  <si>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</si>
  <si>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Полчение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</si>
  <si>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91,9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</si>
  <si>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 Реконструкция существующих участков сети уличного освещения протяженностью 4,81 км, строительство новых участков сети уличного освещения города Сертолово протяженностью 3,435 км повысит безопасность движения транспорта, передвижения пешеходов в вечернее и ночное время суток.</t>
  </si>
  <si>
    <t>Приложение  1</t>
  </si>
  <si>
    <t>к Программе</t>
  </si>
  <si>
    <t>главы администрации</t>
  </si>
  <si>
    <t xml:space="preserve">МО Сертолово </t>
  </si>
  <si>
    <t>от __________ №_____</t>
  </si>
  <si>
    <t>АДРЕСНЫЙ ПЕРЕЧЕНЬ ОБЪЕКТОВ</t>
  </si>
  <si>
    <t>КАПИТАЛЬНЫХ ВЛОЖЕНИЙ МУНИЦИПАЛЬНОЙ ПРОГРАММЫ</t>
  </si>
  <si>
    <t xml:space="preserve">«Проектирование, реконструкция и строительство наружных  инженерных сетей и сооружений в                   МО Сертолово  на 2014-2016 годы»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</si>
  <si>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</si>
  <si>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</si>
  <si>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ПСД</t>
  </si>
  <si>
    <t>Форма собственности</t>
  </si>
  <si>
    <t>Сметная стоимость, тыс.руб.</t>
  </si>
  <si>
    <t>Объем финансирования, тыс. руб.</t>
  </si>
  <si>
    <t>в ценах, утвержденных в ПСД</t>
  </si>
  <si>
    <t>в ценах года начала реализации программы</t>
  </si>
  <si>
    <t>Всего</t>
  </si>
  <si>
    <t>в том числе по годам</t>
  </si>
  <si>
    <t>Строительство двухтрубной системы ГВС по адресам: ул.Заречная дома 1-17, ул. Ветеранов дд.4,6,8,10,12, ул.Школьная дд. 3,5,7,9,11</t>
  </si>
  <si>
    <t>от 28.03.2012 г. №85</t>
  </si>
  <si>
    <t>муниципальная</t>
  </si>
  <si>
    <t>Раздел 2. Развитие наружных инженерных  сетей и сооружений водоснабжения и  водоотведения</t>
  </si>
  <si>
    <t>Строительство КНС и напорных канализационных коллекторов от мкр.Черная речка до ГКНС в г.Сертолово</t>
  </si>
  <si>
    <t>2014-2015г.г.</t>
  </si>
  <si>
    <t>от 23.09.2011г. №136</t>
  </si>
  <si>
    <t>Строительство КНС в мкр. Сертолово-2 и напорных канализационных коллекторов от мкр.Сертолово-2 до Сертолово-1</t>
  </si>
  <si>
    <t>от 23.09.2011г. №135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</si>
  <si>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</si>
  <si>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</si>
  <si>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</si>
  <si>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</si>
  <si>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</si>
  <si>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t>3.2.</t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</si>
  <si>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</si>
  <si>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</si>
  <si>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</si>
  <si>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</si>
  <si>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t>ИТОГО по Программе:</t>
  </si>
  <si>
    <t>Приложение 2</t>
  </si>
  <si>
    <t>ПЕРЕЧЕНЬ ПЛАНИРУЕМЫХ РЕЗУЛЬТАТОВ ПО РЕАЛИЗАЦИИ МУНИЦИПАЛЬНОЙ ПРОГРАММЫ</t>
  </si>
  <si>
    <t>" Проектирование, реконструкция и строительство  наружных инженерных сетей и сооружений в                                                                                   МО Сертолово  на  2014-2016 годы"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</si>
  <si>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</si>
  <si>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</si>
  <si>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Показатели, характеризующие достижение цели</t>
  </si>
  <si>
    <t>Еденица измере-ния</t>
  </si>
  <si>
    <t>Планируемое значение показателя по годам реализации</t>
  </si>
  <si>
    <t>бюджет МО Сертолово</t>
  </si>
  <si>
    <t>другие источники</t>
  </si>
  <si>
    <t>Задача 1. Развитие наружных инженерных сетей и сооружений теплоснабжения</t>
  </si>
  <si>
    <t>Строительство двухтрубной системы ГВС по адресу: ул.Заречная, ул. Ветеранов,ул.Школьная</t>
  </si>
  <si>
    <t>протяженность  трубопровода ГВС</t>
  </si>
  <si>
    <t>п.м.</t>
  </si>
  <si>
    <t>Итого по задаче 1:</t>
  </si>
  <si>
    <t>Задача 2. Развитие наружных инженерных сетей и сооружений водоснабжения и  водоотведения</t>
  </si>
  <si>
    <t xml:space="preserve">количество КНС </t>
  </si>
  <si>
    <t>ед.</t>
  </si>
  <si>
    <t>производительность КНС</t>
  </si>
  <si>
    <t>м3/сут.</t>
  </si>
  <si>
    <t>протяженность напорных канализационных коллекторов</t>
  </si>
  <si>
    <t>протяженность канализационного коллектора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</si>
  <si>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</si>
  <si>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>количество проектов</t>
  </si>
  <si>
    <t>к-т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</si>
  <si>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</si>
  <si>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количество схем</t>
  </si>
  <si>
    <t>шт.</t>
  </si>
  <si>
    <t>протяженность участка водопроводной сети</t>
  </si>
  <si>
    <t>пм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</si>
  <si>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</si>
  <si>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количество комплектов  ПСД</t>
  </si>
  <si>
    <t>Итого по задаче 2:</t>
  </si>
  <si>
    <t>Задача 3. Развитие сети уличного освещения города Сертолово</t>
  </si>
  <si>
    <t>Проектирование, реконструкция и строительство  участков сети уличного освещения города Сертолово</t>
  </si>
  <si>
    <t>протяженность участков сети уличного освещения: строительство/реконструкция</t>
  </si>
  <si>
    <t>км.</t>
  </si>
  <si>
    <t>1,675/              1,630</t>
  </si>
  <si>
    <t>0/3,180</t>
  </si>
  <si>
    <t>1,760/0</t>
  </si>
  <si>
    <t>Итого по задаче 3:</t>
  </si>
  <si>
    <t>Всего по Программе:</t>
  </si>
  <si>
    <r>
      <t xml:space="preserve">Приложение 3                                                                                                         к постановлению                                                                                                  администрации МО Сертолово                                                                                                                                                                                        от </t>
    </r>
    <r>
      <rPr>
        <i/>
        <u val="single"/>
        <sz val="14"/>
        <rFont val="Times New Roman"/>
        <family val="1"/>
      </rPr>
      <t>24 февраля 2014 г.</t>
    </r>
    <r>
      <rPr>
        <i/>
        <sz val="14"/>
        <rFont val="Times New Roman"/>
        <family val="1"/>
      </rPr>
      <t xml:space="preserve"> №</t>
    </r>
    <r>
      <rPr>
        <i/>
        <u val="single"/>
        <sz val="14"/>
        <rFont val="Times New Roman"/>
        <family val="1"/>
      </rPr>
      <t>69</t>
    </r>
  </si>
  <si>
    <r>
      <t xml:space="preserve">Приложение 1                                                                                                              к постановлению                                                                        администрации МО Сертолово                                                           от </t>
    </r>
    <r>
      <rPr>
        <i/>
        <u val="single"/>
        <sz val="14"/>
        <rFont val="Times New Roman"/>
        <family val="1"/>
      </rPr>
      <t xml:space="preserve">24 февраля </t>
    </r>
    <r>
      <rPr>
        <i/>
        <sz val="14"/>
        <rFont val="Times New Roman"/>
        <family val="1"/>
      </rPr>
      <t>2014 г. №</t>
    </r>
    <r>
      <rPr>
        <i/>
        <u val="single"/>
        <sz val="14"/>
        <rFont val="Times New Roman"/>
        <family val="1"/>
      </rPr>
      <t>69</t>
    </r>
  </si>
  <si>
    <r>
      <t xml:space="preserve">Приложение 2                                                                                                              к постановлению                                                                        администрации МО Сертолово                                                           от </t>
    </r>
    <r>
      <rPr>
        <i/>
        <u val="single"/>
        <sz val="14"/>
        <rFont val="Times New Roman"/>
        <family val="1"/>
      </rPr>
      <t xml:space="preserve">24 февраля </t>
    </r>
    <r>
      <rPr>
        <i/>
        <sz val="14"/>
        <rFont val="Times New Roman"/>
        <family val="1"/>
      </rPr>
      <t>2014 г. №</t>
    </r>
    <r>
      <rPr>
        <i/>
        <u val="single"/>
        <sz val="14"/>
        <rFont val="Times New Roman"/>
        <family val="1"/>
      </rPr>
      <t>69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</si>
</sst>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sz val="8"/>
      <color indexed="8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i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3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6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168" fontId="36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wrapText="1"/>
    </xf>
    <xf numFmtId="168" fontId="43" fillId="0" borderId="10" xfId="0" applyNumberFormat="1" applyFont="1" applyFill="1" applyBorder="1" applyAlignment="1">
      <alignment horizontal="center" vertical="top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3" fillId="0" borderId="12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168" fontId="36" fillId="0" borderId="10" xfId="0" applyNumberFormat="1" applyFont="1" applyFill="1" applyBorder="1" applyAlignment="1">
      <alignment horizontal="center" vertical="center"/>
    </xf>
    <xf numFmtId="169" fontId="36" fillId="0" borderId="10" xfId="60" applyNumberFormat="1" applyFont="1" applyFill="1" applyBorder="1" applyAlignment="1">
      <alignment horizontal="center" vertical="center" wrapText="1"/>
    </xf>
    <xf numFmtId="168" fontId="43" fillId="0" borderId="10" xfId="0" applyNumberFormat="1" applyFont="1" applyFill="1" applyBorder="1" applyAlignment="1">
      <alignment vertical="top" wrapText="1"/>
    </xf>
    <xf numFmtId="168" fontId="43" fillId="0" borderId="10" xfId="0" applyNumberFormat="1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center" wrapText="1"/>
    </xf>
    <xf numFmtId="168" fontId="41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168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168" fontId="48" fillId="0" borderId="0" xfId="0" applyNumberFormat="1" applyFont="1" applyFill="1" applyAlignment="1">
      <alignment/>
    </xf>
    <xf numFmtId="169" fontId="36" fillId="0" borderId="11" xfId="6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/>
    </xf>
    <xf numFmtId="168" fontId="36" fillId="0" borderId="11" xfId="0" applyNumberFormat="1" applyFont="1" applyFill="1" applyBorder="1" applyAlignment="1">
      <alignment horizontal="center" vertical="center"/>
    </xf>
    <xf numFmtId="169" fontId="36" fillId="0" borderId="12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wrapText="1"/>
    </xf>
    <xf numFmtId="168" fontId="36" fillId="0" borderId="14" xfId="0" applyNumberFormat="1" applyFont="1" applyFill="1" applyBorder="1" applyAlignment="1">
      <alignment horizontal="center" wrapText="1"/>
    </xf>
    <xf numFmtId="168" fontId="36" fillId="0" borderId="11" xfId="0" applyNumberFormat="1" applyFont="1" applyFill="1" applyBorder="1" applyAlignment="1">
      <alignment horizontal="center" wrapText="1"/>
    </xf>
    <xf numFmtId="168" fontId="36" fillId="0" borderId="14" xfId="0" applyNumberFormat="1" applyFont="1" applyFill="1" applyBorder="1" applyAlignment="1">
      <alignment horizontal="center" vertical="center" wrapText="1"/>
    </xf>
    <xf numFmtId="168" fontId="36" fillId="0" borderId="14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2" fillId="0" borderId="19" xfId="0" applyFont="1" applyFill="1" applyBorder="1" applyAlignment="1">
      <alignment horizontal="center"/>
    </xf>
    <xf numFmtId="0" fontId="36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168" fontId="41" fillId="0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96" t="s">
        <v>5</v>
      </c>
      <c r="B5" s="196"/>
      <c r="C5" s="196"/>
      <c r="D5" s="196"/>
      <c r="E5" s="196"/>
      <c r="F5" s="196"/>
      <c r="G5" s="196"/>
      <c r="H5" s="196"/>
      <c r="I5" s="196"/>
      <c r="J5" s="196"/>
      <c r="K5" s="41"/>
    </row>
    <row r="6" spans="1:11" ht="30" customHeight="1">
      <c r="A6" s="197" t="s">
        <v>15</v>
      </c>
      <c r="B6" s="197"/>
      <c r="C6" s="197"/>
      <c r="D6" s="197"/>
      <c r="E6" s="197"/>
      <c r="F6" s="197"/>
      <c r="G6" s="197"/>
      <c r="H6" s="197"/>
      <c r="I6" s="197"/>
      <c r="J6" s="197"/>
      <c r="K6" s="42"/>
    </row>
    <row r="7" spans="1:15" ht="48" customHeight="1">
      <c r="A7" s="198" t="s">
        <v>12</v>
      </c>
      <c r="B7" s="201" t="s">
        <v>25</v>
      </c>
      <c r="C7" s="198" t="s">
        <v>8</v>
      </c>
      <c r="D7" s="198" t="s">
        <v>0</v>
      </c>
      <c r="E7" s="200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99"/>
      <c r="B8" s="202"/>
      <c r="C8" s="199"/>
      <c r="D8" s="199"/>
      <c r="E8" s="199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98" t="s">
        <v>12</v>
      </c>
      <c r="B16" s="201" t="s">
        <v>25</v>
      </c>
      <c r="C16" s="198" t="s">
        <v>8</v>
      </c>
      <c r="D16" s="198" t="s">
        <v>0</v>
      </c>
      <c r="E16" s="200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99"/>
      <c r="B17" s="202"/>
      <c r="C17" s="199"/>
      <c r="D17" s="199"/>
      <c r="E17" s="199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203" t="s">
        <v>36</v>
      </c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C1">
      <selection activeCell="J13" sqref="J13"/>
    </sheetView>
  </sheetViews>
  <sheetFormatPr defaultColWidth="9.00390625" defaultRowHeight="12.75"/>
  <cols>
    <col min="1" max="1" width="4.375" style="91" customWidth="1"/>
    <col min="2" max="2" width="34.125" style="5" customWidth="1"/>
    <col min="3" max="3" width="14.75390625" style="5" customWidth="1"/>
    <col min="4" max="4" width="10.625" style="5" customWidth="1"/>
    <col min="5" max="5" width="11.375" style="5" customWidth="1"/>
    <col min="6" max="6" width="9.375" style="5" customWidth="1"/>
    <col min="7" max="7" width="10.25390625" style="5" customWidth="1"/>
    <col min="8" max="8" width="11.00390625" style="5" customWidth="1"/>
    <col min="9" max="9" width="14.25390625" style="5" customWidth="1"/>
    <col min="10" max="10" width="47.125" style="5" customWidth="1"/>
    <col min="11" max="16384" width="9.125" style="5" customWidth="1"/>
  </cols>
  <sheetData>
    <row r="1" spans="8:10" ht="12.75" customHeight="1">
      <c r="H1" s="110"/>
      <c r="I1" s="189" t="s">
        <v>168</v>
      </c>
      <c r="J1" s="189"/>
    </row>
    <row r="2" spans="7:10" ht="12.75" customHeight="1">
      <c r="G2" s="110"/>
      <c r="H2" s="110"/>
      <c r="I2" s="189"/>
      <c r="J2" s="189"/>
    </row>
    <row r="3" spans="7:10" ht="47.25" customHeight="1">
      <c r="G3" s="110"/>
      <c r="H3" s="110"/>
      <c r="I3" s="189"/>
      <c r="J3" s="189"/>
    </row>
    <row r="4" spans="1:10" ht="13.5" customHeight="1">
      <c r="A4" s="5"/>
      <c r="J4" s="94"/>
    </row>
    <row r="5" spans="1:10" s="93" customFormat="1" ht="18.75">
      <c r="A5" s="92"/>
      <c r="B5" s="213" t="s">
        <v>59</v>
      </c>
      <c r="C5" s="213"/>
      <c r="D5" s="213"/>
      <c r="E5" s="213"/>
      <c r="F5" s="213"/>
      <c r="G5" s="213"/>
      <c r="H5" s="213"/>
      <c r="I5" s="213"/>
      <c r="J5" s="213"/>
    </row>
    <row r="6" spans="1:10" ht="39.75" customHeight="1">
      <c r="A6" s="214" t="s">
        <v>58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9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5.2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4.75" customHeight="1">
      <c r="A9" s="215" t="s">
        <v>12</v>
      </c>
      <c r="B9" s="215" t="s">
        <v>8</v>
      </c>
      <c r="C9" s="200" t="s">
        <v>0</v>
      </c>
      <c r="D9" s="200" t="s">
        <v>9</v>
      </c>
      <c r="E9" s="215" t="s">
        <v>1</v>
      </c>
      <c r="F9" s="215" t="s">
        <v>2</v>
      </c>
      <c r="G9" s="215"/>
      <c r="H9" s="215"/>
      <c r="I9" s="200" t="s">
        <v>3</v>
      </c>
      <c r="J9" s="215" t="s">
        <v>4</v>
      </c>
    </row>
    <row r="10" spans="1:10" ht="22.5" customHeight="1">
      <c r="A10" s="216"/>
      <c r="B10" s="215"/>
      <c r="C10" s="200"/>
      <c r="D10" s="200"/>
      <c r="E10" s="215"/>
      <c r="F10" s="104" t="s">
        <v>49</v>
      </c>
      <c r="G10" s="104" t="s">
        <v>50</v>
      </c>
      <c r="H10" s="104" t="s">
        <v>51</v>
      </c>
      <c r="I10" s="200"/>
      <c r="J10" s="215"/>
    </row>
    <row r="11" spans="1:10" s="69" customFormat="1" ht="9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71" customFormat="1" ht="18.75" customHeight="1">
      <c r="A12" s="217" t="s">
        <v>68</v>
      </c>
      <c r="B12" s="217"/>
      <c r="C12" s="217"/>
      <c r="D12" s="217"/>
      <c r="E12" s="217"/>
      <c r="F12" s="217"/>
      <c r="G12" s="217"/>
      <c r="H12" s="217"/>
      <c r="I12" s="217"/>
      <c r="J12" s="217"/>
    </row>
    <row r="13" spans="1:10" ht="101.25" customHeight="1">
      <c r="A13" s="100" t="s">
        <v>57</v>
      </c>
      <c r="B13" s="97" t="s">
        <v>74</v>
      </c>
      <c r="C13" s="67" t="s">
        <v>10</v>
      </c>
      <c r="D13" s="67" t="s">
        <v>70</v>
      </c>
      <c r="E13" s="78">
        <f>H13+G13+F13</f>
        <v>65367.3</v>
      </c>
      <c r="F13" s="20">
        <v>27961.5</v>
      </c>
      <c r="G13" s="78"/>
      <c r="H13" s="20">
        <v>37405.8</v>
      </c>
      <c r="I13" s="98" t="s">
        <v>71</v>
      </c>
      <c r="J13" s="73" t="s">
        <v>72</v>
      </c>
    </row>
    <row r="14" spans="1:10" ht="21.75" customHeight="1">
      <c r="A14" s="83"/>
      <c r="B14" s="74" t="s">
        <v>61</v>
      </c>
      <c r="C14" s="75"/>
      <c r="D14" s="76"/>
      <c r="E14" s="17">
        <f>E13</f>
        <v>65367.3</v>
      </c>
      <c r="F14" s="17">
        <v>27961.5</v>
      </c>
      <c r="G14" s="17"/>
      <c r="H14" s="17">
        <f>H13</f>
        <v>37405.8</v>
      </c>
      <c r="I14" s="77"/>
      <c r="J14" s="75"/>
    </row>
    <row r="15" spans="1:10" ht="23.25" customHeight="1">
      <c r="A15" s="184" t="s">
        <v>69</v>
      </c>
      <c r="B15" s="185"/>
      <c r="C15" s="185"/>
      <c r="D15" s="185"/>
      <c r="E15" s="185"/>
      <c r="F15" s="185"/>
      <c r="G15" s="185"/>
      <c r="H15" s="185"/>
      <c r="I15" s="185"/>
      <c r="J15" s="185"/>
    </row>
    <row r="16" spans="1:10" ht="65.25" customHeight="1">
      <c r="A16" s="218" t="s">
        <v>52</v>
      </c>
      <c r="B16" s="194" t="s">
        <v>47</v>
      </c>
      <c r="C16" s="186" t="s">
        <v>10</v>
      </c>
      <c r="D16" s="200" t="s">
        <v>54</v>
      </c>
      <c r="E16" s="204">
        <f>F16+G16+H18</f>
        <v>46748.6</v>
      </c>
      <c r="F16" s="207">
        <v>24003.3</v>
      </c>
      <c r="G16" s="207">
        <v>22745.3</v>
      </c>
      <c r="H16" s="210"/>
      <c r="I16" s="183" t="s">
        <v>56</v>
      </c>
      <c r="J16" s="195" t="s">
        <v>66</v>
      </c>
    </row>
    <row r="17" spans="1:10" s="68" customFormat="1" ht="13.5" customHeight="1">
      <c r="A17" s="219"/>
      <c r="B17" s="194"/>
      <c r="C17" s="187"/>
      <c r="D17" s="200"/>
      <c r="E17" s="205"/>
      <c r="F17" s="208"/>
      <c r="G17" s="208"/>
      <c r="H17" s="211"/>
      <c r="I17" s="183"/>
      <c r="J17" s="195"/>
    </row>
    <row r="18" spans="1:10" s="68" customFormat="1" ht="64.5" customHeight="1" hidden="1">
      <c r="A18" s="219"/>
      <c r="B18" s="194"/>
      <c r="C18" s="188"/>
      <c r="D18" s="200"/>
      <c r="E18" s="206"/>
      <c r="F18" s="209"/>
      <c r="G18" s="209"/>
      <c r="H18" s="212"/>
      <c r="I18" s="183"/>
      <c r="J18" s="195"/>
    </row>
    <row r="19" spans="1:10" s="68" customFormat="1" ht="36" customHeight="1">
      <c r="A19" s="190" t="s">
        <v>53</v>
      </c>
      <c r="B19" s="194" t="s">
        <v>7</v>
      </c>
      <c r="C19" s="186" t="s">
        <v>10</v>
      </c>
      <c r="D19" s="200" t="s">
        <v>49</v>
      </c>
      <c r="E19" s="204">
        <f>H21+G21+F19</f>
        <v>507</v>
      </c>
      <c r="F19" s="207">
        <v>507</v>
      </c>
      <c r="G19" s="204"/>
      <c r="H19" s="204"/>
      <c r="I19" s="183" t="s">
        <v>56</v>
      </c>
      <c r="J19" s="195" t="s">
        <v>67</v>
      </c>
    </row>
    <row r="20" spans="1:10" s="68" customFormat="1" ht="15" customHeight="1">
      <c r="A20" s="219"/>
      <c r="B20" s="194"/>
      <c r="C20" s="187"/>
      <c r="D20" s="200"/>
      <c r="E20" s="205"/>
      <c r="F20" s="208"/>
      <c r="G20" s="205"/>
      <c r="H20" s="205"/>
      <c r="I20" s="183"/>
      <c r="J20" s="195"/>
    </row>
    <row r="21" spans="1:10" s="68" customFormat="1" ht="9.75" customHeight="1">
      <c r="A21" s="219"/>
      <c r="B21" s="194"/>
      <c r="C21" s="188"/>
      <c r="D21" s="200"/>
      <c r="E21" s="206"/>
      <c r="F21" s="209"/>
      <c r="G21" s="206"/>
      <c r="H21" s="206"/>
      <c r="I21" s="183"/>
      <c r="J21" s="195"/>
    </row>
    <row r="22" spans="1:10" s="68" customFormat="1" ht="88.5" customHeight="1">
      <c r="A22" s="106" t="s">
        <v>60</v>
      </c>
      <c r="B22" s="103" t="s">
        <v>79</v>
      </c>
      <c r="C22" s="107" t="s">
        <v>10</v>
      </c>
      <c r="D22" s="67" t="s">
        <v>49</v>
      </c>
      <c r="E22" s="108">
        <v>536</v>
      </c>
      <c r="F22" s="109">
        <v>536</v>
      </c>
      <c r="G22" s="108"/>
      <c r="H22" s="108"/>
      <c r="I22" s="105" t="s">
        <v>71</v>
      </c>
      <c r="J22" s="72" t="s">
        <v>83</v>
      </c>
    </row>
    <row r="23" spans="1:10" s="68" customFormat="1" ht="87" customHeight="1">
      <c r="A23" s="106" t="s">
        <v>75</v>
      </c>
      <c r="B23" s="103" t="s">
        <v>80</v>
      </c>
      <c r="C23" s="107" t="s">
        <v>10</v>
      </c>
      <c r="D23" s="67" t="s">
        <v>49</v>
      </c>
      <c r="E23" s="108">
        <v>536</v>
      </c>
      <c r="F23" s="109">
        <v>536</v>
      </c>
      <c r="G23" s="108"/>
      <c r="H23" s="108"/>
      <c r="I23" s="105" t="s">
        <v>71</v>
      </c>
      <c r="J23" s="72" t="s">
        <v>83</v>
      </c>
    </row>
    <row r="24" spans="1:10" s="68" customFormat="1" ht="58.5" customHeight="1">
      <c r="A24" s="106" t="s">
        <v>76</v>
      </c>
      <c r="B24" s="103" t="s">
        <v>81</v>
      </c>
      <c r="C24" s="107" t="s">
        <v>10</v>
      </c>
      <c r="D24" s="67" t="s">
        <v>49</v>
      </c>
      <c r="E24" s="108">
        <v>7000</v>
      </c>
      <c r="F24" s="109">
        <v>7000</v>
      </c>
      <c r="G24" s="108"/>
      <c r="H24" s="108"/>
      <c r="I24" s="105" t="s">
        <v>71</v>
      </c>
      <c r="J24" s="72" t="s">
        <v>84</v>
      </c>
    </row>
    <row r="25" spans="1:10" s="68" customFormat="1" ht="114" customHeight="1">
      <c r="A25" s="106" t="s">
        <v>77</v>
      </c>
      <c r="B25" s="103" t="s">
        <v>82</v>
      </c>
      <c r="C25" s="107" t="s">
        <v>10</v>
      </c>
      <c r="D25" s="67" t="s">
        <v>49</v>
      </c>
      <c r="E25" s="108">
        <v>210</v>
      </c>
      <c r="F25" s="109">
        <v>210</v>
      </c>
      <c r="G25" s="108"/>
      <c r="H25" s="108"/>
      <c r="I25" s="105" t="s">
        <v>71</v>
      </c>
      <c r="J25" s="72" t="s">
        <v>85</v>
      </c>
    </row>
    <row r="26" spans="1:10" s="68" customFormat="1" ht="111" customHeight="1">
      <c r="A26" s="67" t="s">
        <v>78</v>
      </c>
      <c r="B26" s="103" t="s">
        <v>73</v>
      </c>
      <c r="C26" s="67" t="s">
        <v>10</v>
      </c>
      <c r="D26" s="67" t="s">
        <v>50</v>
      </c>
      <c r="E26" s="17">
        <f>F26+G26+H26</f>
        <v>3500</v>
      </c>
      <c r="F26" s="26"/>
      <c r="G26" s="20">
        <v>3500</v>
      </c>
      <c r="H26" s="20"/>
      <c r="I26" s="105" t="s">
        <v>56</v>
      </c>
      <c r="J26" s="72" t="s">
        <v>64</v>
      </c>
    </row>
    <row r="27" spans="1:10" ht="18" customHeight="1">
      <c r="A27" s="83"/>
      <c r="B27" s="74" t="s">
        <v>62</v>
      </c>
      <c r="C27" s="73"/>
      <c r="D27" s="67"/>
      <c r="E27" s="17">
        <f>E16+E19+E22+E23+E24+E25+E26</f>
        <v>59037.6</v>
      </c>
      <c r="F27" s="17">
        <f>F16+F19+F22+F23+F24+F25+F26</f>
        <v>32792.3</v>
      </c>
      <c r="G27" s="17">
        <f>G16+G19+G22+G23+G24+G25+G26</f>
        <v>26245.3</v>
      </c>
      <c r="H27" s="17">
        <f>H26+H19+H16</f>
        <v>0</v>
      </c>
      <c r="I27" s="99"/>
      <c r="J27" s="84"/>
    </row>
    <row r="28" spans="1:10" ht="19.5" customHeight="1" hidden="1">
      <c r="A28" s="217" t="s">
        <v>65</v>
      </c>
      <c r="B28" s="217"/>
      <c r="C28" s="217"/>
      <c r="D28" s="217"/>
      <c r="E28" s="217"/>
      <c r="F28" s="217"/>
      <c r="G28" s="217"/>
      <c r="H28" s="217"/>
      <c r="I28" s="217"/>
      <c r="J28" s="217"/>
    </row>
    <row r="29" spans="1:10" ht="86.25" customHeight="1">
      <c r="A29" s="83" t="s">
        <v>55</v>
      </c>
      <c r="B29" s="97" t="s">
        <v>48</v>
      </c>
      <c r="C29" s="67" t="s">
        <v>10</v>
      </c>
      <c r="D29" s="67" t="s">
        <v>70</v>
      </c>
      <c r="E29" s="17">
        <v>8503.9</v>
      </c>
      <c r="F29" s="20">
        <f>1480+150+228.6+2285.3</f>
        <v>4143.9</v>
      </c>
      <c r="G29" s="20">
        <f>2100</f>
        <v>2100</v>
      </c>
      <c r="H29" s="20">
        <v>2260</v>
      </c>
      <c r="I29" s="105" t="s">
        <v>56</v>
      </c>
      <c r="J29" s="72" t="s">
        <v>86</v>
      </c>
    </row>
    <row r="30" spans="1:10" ht="16.5" customHeight="1">
      <c r="A30" s="83"/>
      <c r="B30" s="74" t="s">
        <v>63</v>
      </c>
      <c r="C30" s="73"/>
      <c r="D30" s="67"/>
      <c r="E30" s="17">
        <f>E29</f>
        <v>8503.9</v>
      </c>
      <c r="F30" s="17">
        <f>F29</f>
        <v>4143.9</v>
      </c>
      <c r="G30" s="17">
        <v>2100</v>
      </c>
      <c r="H30" s="17">
        <f>SUM(H29)</f>
        <v>2260</v>
      </c>
      <c r="I30" s="78"/>
      <c r="J30" s="73"/>
    </row>
    <row r="31" spans="1:10" s="68" customFormat="1" ht="21.75" customHeight="1">
      <c r="A31" s="83"/>
      <c r="B31" s="70" t="s">
        <v>17</v>
      </c>
      <c r="C31" s="79"/>
      <c r="D31" s="67"/>
      <c r="E31" s="17">
        <f>F31+G31+H31</f>
        <v>132908.8</v>
      </c>
      <c r="F31" s="17">
        <f>F30+F27+F14</f>
        <v>64897.700000000004</v>
      </c>
      <c r="G31" s="17">
        <f>G30+G27+G14</f>
        <v>28345.3</v>
      </c>
      <c r="H31" s="17">
        <f>H30+H27+H14</f>
        <v>39665.8</v>
      </c>
      <c r="I31" s="78"/>
      <c r="J31" s="85"/>
    </row>
    <row r="32" spans="2:9" ht="18.75">
      <c r="B32" s="90"/>
      <c r="C32" s="6"/>
      <c r="D32" s="6"/>
      <c r="E32" s="66"/>
      <c r="F32" s="66"/>
      <c r="G32" s="66"/>
      <c r="H32" s="101"/>
      <c r="I32" s="66"/>
    </row>
    <row r="33" spans="2:9" s="93" customFormat="1" ht="18.75">
      <c r="B33" s="87"/>
      <c r="C33" s="95"/>
      <c r="D33" s="95"/>
      <c r="E33" s="95"/>
      <c r="F33" s="102"/>
      <c r="G33" s="95"/>
      <c r="H33" s="95"/>
      <c r="I33" s="95"/>
    </row>
    <row r="34" spans="2:9" s="93" customFormat="1" ht="18.75">
      <c r="B34" s="88"/>
      <c r="I34" s="95"/>
    </row>
    <row r="35" spans="2:10" s="93" customFormat="1" ht="18.75">
      <c r="B35" s="89"/>
      <c r="C35" s="89"/>
      <c r="D35" s="89"/>
      <c r="E35" s="89"/>
      <c r="F35" s="89"/>
      <c r="H35" s="89"/>
      <c r="J35" s="89"/>
    </row>
    <row r="36" spans="2:10" ht="15.75">
      <c r="B36" s="82"/>
      <c r="C36" s="82"/>
      <c r="D36" s="82"/>
      <c r="E36" s="82"/>
      <c r="F36" s="82"/>
      <c r="G36" s="81"/>
      <c r="H36" s="82"/>
      <c r="I36" s="81"/>
      <c r="J36" s="82"/>
    </row>
    <row r="37" ht="12.75">
      <c r="B37" s="96"/>
    </row>
    <row r="38" ht="12.75">
      <c r="B38" s="96"/>
    </row>
  </sheetData>
  <mergeCells count="34">
    <mergeCell ref="I1:J3"/>
    <mergeCell ref="A28:J28"/>
    <mergeCell ref="A19:A21"/>
    <mergeCell ref="B19:B21"/>
    <mergeCell ref="J19:J21"/>
    <mergeCell ref="C19:C21"/>
    <mergeCell ref="E19:E21"/>
    <mergeCell ref="F19:F21"/>
    <mergeCell ref="G19:G21"/>
    <mergeCell ref="H19:H21"/>
    <mergeCell ref="A12:J12"/>
    <mergeCell ref="D19:D21"/>
    <mergeCell ref="A16:A18"/>
    <mergeCell ref="B16:B18"/>
    <mergeCell ref="D16:D18"/>
    <mergeCell ref="J16:J18"/>
    <mergeCell ref="I19:I21"/>
    <mergeCell ref="A15:J15"/>
    <mergeCell ref="I16:I18"/>
    <mergeCell ref="C16:C18"/>
    <mergeCell ref="B5:J5"/>
    <mergeCell ref="A6:J6"/>
    <mergeCell ref="A9:A10"/>
    <mergeCell ref="B9:B10"/>
    <mergeCell ref="C9:C10"/>
    <mergeCell ref="D9:D10"/>
    <mergeCell ref="E9:E10"/>
    <mergeCell ref="F9:H9"/>
    <mergeCell ref="J9:J10"/>
    <mergeCell ref="I9:I10"/>
    <mergeCell ref="E16:E18"/>
    <mergeCell ref="F16:F18"/>
    <mergeCell ref="G16:G18"/>
    <mergeCell ref="H16:H18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2">
      <selection activeCell="M11" sqref="M11"/>
    </sheetView>
  </sheetViews>
  <sheetFormatPr defaultColWidth="9.00390625" defaultRowHeight="12.75"/>
  <cols>
    <col min="1" max="1" width="4.875" style="5" customWidth="1"/>
    <col min="2" max="2" width="43.25390625" style="5" customWidth="1"/>
    <col min="3" max="3" width="9.125" style="5" customWidth="1"/>
    <col min="4" max="4" width="13.125" style="5" customWidth="1"/>
    <col min="5" max="5" width="12.875" style="5" customWidth="1"/>
    <col min="6" max="6" width="8.625" style="5" customWidth="1"/>
    <col min="7" max="7" width="9.00390625" style="5" customWidth="1"/>
    <col min="8" max="8" width="8.625" style="5" customWidth="1"/>
    <col min="9" max="9" width="9.00390625" style="5" customWidth="1"/>
    <col min="10" max="10" width="8.375" style="5" customWidth="1"/>
    <col min="11" max="11" width="9.00390625" style="5" customWidth="1"/>
    <col min="12" max="16384" width="9.125" style="5" customWidth="1"/>
  </cols>
  <sheetData>
    <row r="1" spans="2:11" ht="12.75" hidden="1">
      <c r="B1" s="111"/>
      <c r="J1" s="71"/>
      <c r="K1" s="71"/>
    </row>
    <row r="2" spans="2:11" ht="12.75" customHeight="1">
      <c r="B2" s="111"/>
      <c r="G2" s="246" t="s">
        <v>169</v>
      </c>
      <c r="H2" s="246"/>
      <c r="I2" s="246"/>
      <c r="J2" s="246"/>
      <c r="K2" s="246"/>
    </row>
    <row r="3" spans="2:11" ht="56.25" customHeight="1">
      <c r="B3" s="111"/>
      <c r="G3" s="246"/>
      <c r="H3" s="246"/>
      <c r="I3" s="246"/>
      <c r="J3" s="246"/>
      <c r="K3" s="246"/>
    </row>
    <row r="4" spans="2:11" ht="12.75" customHeight="1">
      <c r="B4" s="111"/>
      <c r="G4" s="246"/>
      <c r="H4" s="246"/>
      <c r="I4" s="246"/>
      <c r="J4" s="246"/>
      <c r="K4" s="246"/>
    </row>
    <row r="5" spans="2:11" ht="18.75">
      <c r="B5" s="111"/>
      <c r="I5" s="247" t="s">
        <v>87</v>
      </c>
      <c r="J5" s="247"/>
      <c r="K5" s="247"/>
    </row>
    <row r="6" spans="2:11" ht="18.75">
      <c r="B6" s="111"/>
      <c r="I6" s="247" t="s">
        <v>88</v>
      </c>
      <c r="J6" s="247"/>
      <c r="K6" s="247"/>
    </row>
    <row r="7" spans="2:11" ht="12.75" customHeight="1" hidden="1">
      <c r="B7" s="111"/>
      <c r="J7" s="244" t="s">
        <v>89</v>
      </c>
      <c r="K7" s="244"/>
    </row>
    <row r="8" spans="2:11" ht="12.75" customHeight="1" hidden="1">
      <c r="B8" s="111"/>
      <c r="J8" s="244" t="s">
        <v>90</v>
      </c>
      <c r="K8" s="244"/>
    </row>
    <row r="9" spans="2:11" ht="12.75" customHeight="1" hidden="1">
      <c r="B9" s="111"/>
      <c r="J9" s="244" t="s">
        <v>91</v>
      </c>
      <c r="K9" s="244"/>
    </row>
    <row r="10" spans="2:11" ht="4.5" customHeight="1">
      <c r="B10" s="111"/>
      <c r="J10" s="71"/>
      <c r="K10" s="71"/>
    </row>
    <row r="11" spans="1:11" ht="19.5" customHeight="1">
      <c r="A11" s="91"/>
      <c r="B11" s="245" t="s">
        <v>92</v>
      </c>
      <c r="C11" s="245"/>
      <c r="D11" s="245"/>
      <c r="E11" s="245"/>
      <c r="F11" s="245"/>
      <c r="G11" s="245"/>
      <c r="H11" s="245"/>
      <c r="I11" s="245"/>
      <c r="J11" s="245"/>
      <c r="K11" s="91"/>
    </row>
    <row r="12" spans="1:11" ht="18.75">
      <c r="A12" s="91"/>
      <c r="B12" s="245" t="s">
        <v>93</v>
      </c>
      <c r="C12" s="245"/>
      <c r="D12" s="245"/>
      <c r="E12" s="245"/>
      <c r="F12" s="245"/>
      <c r="G12" s="245"/>
      <c r="H12" s="245"/>
      <c r="I12" s="245"/>
      <c r="J12" s="245"/>
      <c r="K12" s="91"/>
    </row>
    <row r="13" spans="1:11" s="6" customFormat="1" ht="34.5" customHeight="1">
      <c r="A13" s="112"/>
      <c r="B13" s="241" t="s">
        <v>94</v>
      </c>
      <c r="C13" s="241"/>
      <c r="D13" s="241"/>
      <c r="E13" s="241"/>
      <c r="F13" s="241"/>
      <c r="G13" s="241"/>
      <c r="H13" s="241"/>
      <c r="I13" s="241"/>
      <c r="J13" s="241"/>
      <c r="K13" s="112"/>
    </row>
    <row r="14" spans="2:10" ht="10.5" customHeight="1">
      <c r="B14" s="242"/>
      <c r="C14" s="242"/>
      <c r="D14" s="242"/>
      <c r="E14" s="242"/>
      <c r="F14" s="242"/>
      <c r="G14" s="242"/>
      <c r="H14" s="242"/>
      <c r="I14" s="242"/>
      <c r="J14" s="242"/>
    </row>
    <row r="15" spans="1:11" ht="23.25" customHeight="1">
      <c r="A15" s="183" t="s">
        <v>12</v>
      </c>
      <c r="B15" s="226" t="s">
        <v>95</v>
      </c>
      <c r="C15" s="226" t="s">
        <v>96</v>
      </c>
      <c r="D15" s="226" t="s">
        <v>97</v>
      </c>
      <c r="E15" s="226" t="s">
        <v>98</v>
      </c>
      <c r="F15" s="235" t="s">
        <v>99</v>
      </c>
      <c r="G15" s="237"/>
      <c r="H15" s="235" t="s">
        <v>100</v>
      </c>
      <c r="I15" s="236"/>
      <c r="J15" s="236"/>
      <c r="K15" s="237"/>
    </row>
    <row r="16" spans="1:14" ht="17.25" customHeight="1">
      <c r="A16" s="243"/>
      <c r="B16" s="224"/>
      <c r="C16" s="224"/>
      <c r="D16" s="224"/>
      <c r="E16" s="224"/>
      <c r="F16" s="226" t="s">
        <v>101</v>
      </c>
      <c r="G16" s="226" t="s">
        <v>102</v>
      </c>
      <c r="H16" s="226" t="s">
        <v>103</v>
      </c>
      <c r="I16" s="235" t="s">
        <v>104</v>
      </c>
      <c r="J16" s="236"/>
      <c r="K16" s="237"/>
      <c r="L16" s="68"/>
      <c r="M16" s="68"/>
      <c r="N16" s="68"/>
    </row>
    <row r="17" spans="1:14" ht="29.25" customHeight="1">
      <c r="A17" s="243"/>
      <c r="B17" s="225"/>
      <c r="C17" s="225"/>
      <c r="D17" s="225"/>
      <c r="E17" s="225"/>
      <c r="F17" s="225"/>
      <c r="G17" s="225"/>
      <c r="H17" s="225"/>
      <c r="I17" s="98" t="s">
        <v>49</v>
      </c>
      <c r="J17" s="98" t="s">
        <v>50</v>
      </c>
      <c r="K17" s="98" t="s">
        <v>51</v>
      </c>
      <c r="L17" s="68"/>
      <c r="M17" s="113"/>
      <c r="N17" s="68"/>
    </row>
    <row r="18" spans="1:14" s="69" customFormat="1" ht="12" customHeight="1">
      <c r="A18" s="98">
        <v>1</v>
      </c>
      <c r="B18" s="98">
        <v>2</v>
      </c>
      <c r="C18" s="98">
        <v>3</v>
      </c>
      <c r="D18" s="98">
        <v>4</v>
      </c>
      <c r="E18" s="98">
        <v>5</v>
      </c>
      <c r="F18" s="98">
        <v>6</v>
      </c>
      <c r="G18" s="98">
        <v>7</v>
      </c>
      <c r="H18" s="98">
        <v>8</v>
      </c>
      <c r="I18" s="98">
        <v>9</v>
      </c>
      <c r="J18" s="98">
        <v>10</v>
      </c>
      <c r="K18" s="98">
        <v>11</v>
      </c>
      <c r="L18" s="114"/>
      <c r="M18" s="113"/>
      <c r="N18" s="114"/>
    </row>
    <row r="19" spans="1:14" s="71" customFormat="1" ht="15" customHeight="1">
      <c r="A19" s="238" t="s">
        <v>68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40"/>
      <c r="L19" s="115"/>
      <c r="M19" s="113"/>
      <c r="N19" s="115"/>
    </row>
    <row r="20" spans="1:14" ht="42.75" customHeight="1">
      <c r="A20" s="116" t="s">
        <v>57</v>
      </c>
      <c r="B20" s="117" t="s">
        <v>105</v>
      </c>
      <c r="C20" s="98" t="s">
        <v>70</v>
      </c>
      <c r="D20" s="98" t="s">
        <v>106</v>
      </c>
      <c r="E20" s="98" t="s">
        <v>107</v>
      </c>
      <c r="F20" s="118">
        <v>60149.7</v>
      </c>
      <c r="G20" s="119">
        <v>67584.2</v>
      </c>
      <c r="H20" s="98">
        <f>J20+K20+I20</f>
        <v>65367.3</v>
      </c>
      <c r="I20" s="118">
        <v>27961.5</v>
      </c>
      <c r="J20" s="98"/>
      <c r="K20" s="118">
        <v>37405.8</v>
      </c>
      <c r="L20" s="68"/>
      <c r="M20" s="113"/>
      <c r="N20" s="68"/>
    </row>
    <row r="21" spans="1:13" s="6" customFormat="1" ht="15.75" customHeight="1">
      <c r="A21" s="120"/>
      <c r="B21" s="121" t="s">
        <v>61</v>
      </c>
      <c r="C21" s="122"/>
      <c r="D21" s="122"/>
      <c r="E21" s="123"/>
      <c r="F21" s="124"/>
      <c r="G21" s="125">
        <f>SUM(G20)</f>
        <v>67584.2</v>
      </c>
      <c r="H21" s="126">
        <f>SUM(H20:H20)</f>
        <v>65367.3</v>
      </c>
      <c r="I21" s="126">
        <f>SUM(I20:I20)</f>
        <v>27961.5</v>
      </c>
      <c r="J21" s="126">
        <f>SUM(J20:J20)</f>
        <v>0</v>
      </c>
      <c r="K21" s="126">
        <f>SUM(K20:K20)</f>
        <v>37405.8</v>
      </c>
      <c r="M21" s="113"/>
    </row>
    <row r="22" spans="1:11" ht="18" customHeight="1">
      <c r="A22" s="232" t="s">
        <v>108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4"/>
    </row>
    <row r="23" spans="1:13" ht="42.75" customHeight="1">
      <c r="A23" s="116" t="s">
        <v>52</v>
      </c>
      <c r="B23" s="117" t="s">
        <v>109</v>
      </c>
      <c r="C23" s="98" t="s">
        <v>110</v>
      </c>
      <c r="D23" s="98" t="s">
        <v>111</v>
      </c>
      <c r="E23" s="98" t="s">
        <v>107</v>
      </c>
      <c r="F23" s="118">
        <v>70004</v>
      </c>
      <c r="G23" s="118">
        <v>92798</v>
      </c>
      <c r="H23" s="118">
        <f>I23+J23+K23</f>
        <v>46748.6</v>
      </c>
      <c r="I23" s="118">
        <v>24003.3</v>
      </c>
      <c r="J23" s="118">
        <v>22745.3</v>
      </c>
      <c r="K23" s="118"/>
      <c r="M23" s="127"/>
    </row>
    <row r="24" spans="1:11" ht="36">
      <c r="A24" s="128" t="s">
        <v>53</v>
      </c>
      <c r="B24" s="117" t="s">
        <v>112</v>
      </c>
      <c r="C24" s="98" t="s">
        <v>49</v>
      </c>
      <c r="D24" s="98" t="s">
        <v>113</v>
      </c>
      <c r="E24" s="98" t="s">
        <v>107</v>
      </c>
      <c r="F24" s="118">
        <v>13960</v>
      </c>
      <c r="G24" s="118">
        <v>18226.7</v>
      </c>
      <c r="H24" s="118">
        <v>507</v>
      </c>
      <c r="I24" s="118">
        <v>507</v>
      </c>
      <c r="J24" s="118"/>
      <c r="K24" s="118"/>
    </row>
    <row r="25" spans="1:11" ht="60">
      <c r="A25" s="116" t="s">
        <v>60</v>
      </c>
      <c r="B25" s="117" t="s">
        <v>73</v>
      </c>
      <c r="C25" s="98" t="s">
        <v>50</v>
      </c>
      <c r="D25" s="98"/>
      <c r="E25" s="98"/>
      <c r="F25" s="129"/>
      <c r="G25" s="118">
        <v>3500</v>
      </c>
      <c r="H25" s="118">
        <f>I25+J25+K25</f>
        <v>3500</v>
      </c>
      <c r="I25" s="98"/>
      <c r="J25" s="118">
        <v>3500</v>
      </c>
      <c r="K25" s="130"/>
    </row>
    <row r="26" spans="1:11" ht="63" customHeight="1">
      <c r="A26" s="116" t="s">
        <v>75</v>
      </c>
      <c r="B26" s="117" t="s">
        <v>114</v>
      </c>
      <c r="C26" s="98" t="s">
        <v>49</v>
      </c>
      <c r="D26" s="98"/>
      <c r="E26" s="98" t="s">
        <v>107</v>
      </c>
      <c r="F26" s="129"/>
      <c r="G26" s="118">
        <v>210</v>
      </c>
      <c r="H26" s="118">
        <v>210</v>
      </c>
      <c r="I26" s="118">
        <v>210</v>
      </c>
      <c r="J26" s="118"/>
      <c r="K26" s="130"/>
    </row>
    <row r="27" spans="1:12" s="6" customFormat="1" ht="14.25" customHeight="1">
      <c r="A27" s="120"/>
      <c r="B27" s="121" t="s">
        <v>62</v>
      </c>
      <c r="C27" s="122"/>
      <c r="D27" s="122"/>
      <c r="E27" s="123"/>
      <c r="F27" s="124"/>
      <c r="G27" s="126">
        <f>G25+G24+G23+G26</f>
        <v>114734.7</v>
      </c>
      <c r="H27" s="126">
        <f>SUM(H23:H25)</f>
        <v>50755.6</v>
      </c>
      <c r="I27" s="126">
        <f>I25+I24+I23</f>
        <v>24510.3</v>
      </c>
      <c r="J27" s="126">
        <f>J25+J24+J23</f>
        <v>26245.3</v>
      </c>
      <c r="K27" s="126">
        <f>K25+K24+K23</f>
        <v>0</v>
      </c>
      <c r="L27" s="101"/>
    </row>
    <row r="28" spans="1:11" ht="15.75" customHeight="1">
      <c r="A28" s="232" t="s">
        <v>65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4"/>
    </row>
    <row r="29" spans="1:11" ht="167.25" customHeight="1">
      <c r="A29" s="226" t="s">
        <v>55</v>
      </c>
      <c r="B29" s="131" t="s">
        <v>115</v>
      </c>
      <c r="C29" s="222" t="s">
        <v>70</v>
      </c>
      <c r="D29" s="226"/>
      <c r="E29" s="226" t="s">
        <v>107</v>
      </c>
      <c r="F29" s="226"/>
      <c r="G29" s="226"/>
      <c r="H29" s="180">
        <v>708.6</v>
      </c>
      <c r="I29" s="180">
        <v>378.6</v>
      </c>
      <c r="J29" s="180"/>
      <c r="K29" s="180"/>
    </row>
    <row r="30" spans="1:11" ht="100.5" customHeight="1">
      <c r="A30" s="224"/>
      <c r="B30" s="132" t="s">
        <v>116</v>
      </c>
      <c r="C30" s="223"/>
      <c r="D30" s="224"/>
      <c r="E30" s="224"/>
      <c r="F30" s="224"/>
      <c r="G30" s="224"/>
      <c r="H30" s="230"/>
      <c r="I30" s="181"/>
      <c r="J30" s="181"/>
      <c r="K30" s="181"/>
    </row>
    <row r="31" spans="1:11" ht="75" customHeight="1">
      <c r="A31" s="224"/>
      <c r="B31" s="132" t="s">
        <v>117</v>
      </c>
      <c r="C31" s="224"/>
      <c r="D31" s="224"/>
      <c r="E31" s="224"/>
      <c r="F31" s="224"/>
      <c r="G31" s="224"/>
      <c r="H31" s="230"/>
      <c r="I31" s="133"/>
      <c r="J31" s="133">
        <v>160</v>
      </c>
      <c r="K31" s="133"/>
    </row>
    <row r="32" spans="1:11" ht="51" customHeight="1">
      <c r="A32" s="225"/>
      <c r="B32" s="121" t="s">
        <v>118</v>
      </c>
      <c r="C32" s="225"/>
      <c r="D32" s="225"/>
      <c r="E32" s="225"/>
      <c r="F32" s="225"/>
      <c r="G32" s="225"/>
      <c r="H32" s="181"/>
      <c r="I32" s="133"/>
      <c r="J32" s="133"/>
      <c r="K32" s="133">
        <v>170</v>
      </c>
    </row>
    <row r="33" spans="1:11" ht="162" customHeight="1">
      <c r="A33" s="182" t="s">
        <v>119</v>
      </c>
      <c r="B33" s="131" t="s">
        <v>120</v>
      </c>
      <c r="C33" s="222" t="s">
        <v>70</v>
      </c>
      <c r="D33" s="226"/>
      <c r="E33" s="226" t="s">
        <v>107</v>
      </c>
      <c r="F33" s="227"/>
      <c r="G33" s="191">
        <v>7795.3</v>
      </c>
      <c r="H33" s="180">
        <v>7795.3</v>
      </c>
      <c r="I33" s="191">
        <v>3765.3</v>
      </c>
      <c r="J33" s="191"/>
      <c r="K33" s="193"/>
    </row>
    <row r="34" spans="1:11" ht="108" customHeight="1">
      <c r="A34" s="220"/>
      <c r="B34" s="132" t="s">
        <v>121</v>
      </c>
      <c r="C34" s="223"/>
      <c r="D34" s="224"/>
      <c r="E34" s="224"/>
      <c r="F34" s="228"/>
      <c r="G34" s="231"/>
      <c r="H34" s="230"/>
      <c r="I34" s="192"/>
      <c r="J34" s="192"/>
      <c r="K34" s="179"/>
    </row>
    <row r="35" spans="1:11" ht="73.5" customHeight="1">
      <c r="A35" s="220"/>
      <c r="B35" s="132" t="s">
        <v>122</v>
      </c>
      <c r="C35" s="224"/>
      <c r="D35" s="224"/>
      <c r="E35" s="224"/>
      <c r="F35" s="228"/>
      <c r="G35" s="231"/>
      <c r="H35" s="230"/>
      <c r="I35" s="133"/>
      <c r="J35" s="133">
        <v>1940</v>
      </c>
      <c r="K35" s="134"/>
    </row>
    <row r="36" spans="1:11" ht="49.5" customHeight="1">
      <c r="A36" s="221"/>
      <c r="B36" s="123" t="s">
        <v>123</v>
      </c>
      <c r="C36" s="225"/>
      <c r="D36" s="225"/>
      <c r="E36" s="225"/>
      <c r="F36" s="229"/>
      <c r="G36" s="192"/>
      <c r="H36" s="181"/>
      <c r="I36" s="130"/>
      <c r="J36" s="130"/>
      <c r="K36" s="118">
        <v>2090</v>
      </c>
    </row>
    <row r="37" spans="1:11" s="62" customFormat="1" ht="15" customHeight="1">
      <c r="A37" s="120"/>
      <c r="B37" s="121" t="s">
        <v>63</v>
      </c>
      <c r="C37" s="122"/>
      <c r="D37" s="122"/>
      <c r="E37" s="123"/>
      <c r="F37" s="124"/>
      <c r="G37" s="126">
        <v>7795.3</v>
      </c>
      <c r="H37" s="126">
        <f>H29+H33</f>
        <v>8503.9</v>
      </c>
      <c r="I37" s="126">
        <f>I29+I31+I32+I33+I35+I36</f>
        <v>4143.900000000001</v>
      </c>
      <c r="J37" s="126">
        <f>J29+J31+J32+J33+J35+J36</f>
        <v>2100</v>
      </c>
      <c r="K37" s="126">
        <f>K29+K31+K32+K33+K35+K36</f>
        <v>2260</v>
      </c>
    </row>
    <row r="38" spans="1:12" s="68" customFormat="1" ht="15.75" customHeight="1">
      <c r="A38" s="128"/>
      <c r="B38" s="121" t="s">
        <v>124</v>
      </c>
      <c r="C38" s="123"/>
      <c r="D38" s="123"/>
      <c r="E38" s="135"/>
      <c r="F38" s="136"/>
      <c r="G38" s="126">
        <f>G37+G27+G21</f>
        <v>190114.2</v>
      </c>
      <c r="H38" s="126">
        <f>H37+H27+H21</f>
        <v>124626.8</v>
      </c>
      <c r="I38" s="126">
        <f>I21+I27+I37</f>
        <v>56615.700000000004</v>
      </c>
      <c r="J38" s="126">
        <f>J37+J27+J21</f>
        <v>28345.3</v>
      </c>
      <c r="K38" s="126">
        <f>K37+K27+K21</f>
        <v>39665.8</v>
      </c>
      <c r="L38" s="137"/>
    </row>
    <row r="39" spans="1:11" s="68" customFormat="1" ht="15">
      <c r="A39" s="138"/>
      <c r="B39" s="139"/>
      <c r="C39" s="140"/>
      <c r="D39" s="140"/>
      <c r="E39" s="141"/>
      <c r="F39" s="142"/>
      <c r="G39" s="143"/>
      <c r="H39" s="143"/>
      <c r="I39" s="143"/>
      <c r="J39" s="143"/>
      <c r="K39" s="143"/>
    </row>
    <row r="40" spans="2:11" ht="18.75">
      <c r="B40" s="87"/>
      <c r="C40" s="6"/>
      <c r="D40" s="6"/>
      <c r="E40" s="6"/>
      <c r="F40" s="6"/>
      <c r="G40" s="6"/>
      <c r="H40" s="6"/>
      <c r="I40" s="6"/>
      <c r="K40" s="101"/>
    </row>
    <row r="41" spans="2:11" ht="13.5" customHeight="1">
      <c r="B41" s="88"/>
      <c r="C41" s="81"/>
      <c r="D41" s="81"/>
      <c r="E41" s="81"/>
      <c r="F41" s="81"/>
      <c r="G41" s="81"/>
      <c r="H41" s="81"/>
      <c r="I41" s="144"/>
      <c r="J41" s="81"/>
      <c r="K41" s="81"/>
    </row>
    <row r="42" spans="2:11" ht="15" customHeight="1">
      <c r="B42" s="89"/>
      <c r="C42" s="82"/>
      <c r="D42" s="82"/>
      <c r="E42" s="82"/>
      <c r="F42" s="82"/>
      <c r="H42" s="82"/>
      <c r="I42" s="145"/>
      <c r="J42" s="89"/>
      <c r="K42" s="81"/>
    </row>
    <row r="43" spans="2:11" ht="13.5" customHeight="1">
      <c r="B43" s="146"/>
      <c r="C43" s="81"/>
      <c r="D43" s="81"/>
      <c r="E43" s="81"/>
      <c r="F43" s="81"/>
      <c r="G43" s="81"/>
      <c r="H43" s="81"/>
      <c r="I43" s="144"/>
      <c r="J43" s="81"/>
      <c r="K43" s="81"/>
    </row>
    <row r="44" spans="2:11" ht="13.5" customHeight="1">
      <c r="B44" s="147"/>
      <c r="C44" s="81"/>
      <c r="D44" s="81"/>
      <c r="E44" s="81"/>
      <c r="F44" s="81"/>
      <c r="G44" s="81"/>
      <c r="H44" s="81"/>
      <c r="I44" s="144"/>
      <c r="J44" s="81"/>
      <c r="K44" s="81"/>
    </row>
    <row r="45" spans="2:11" ht="13.5" customHeight="1">
      <c r="B45" s="69"/>
      <c r="C45" s="81"/>
      <c r="D45" s="81"/>
      <c r="E45" s="81"/>
      <c r="F45" s="81"/>
      <c r="G45" s="81"/>
      <c r="H45" s="81"/>
      <c r="I45" s="144"/>
      <c r="J45" s="81"/>
      <c r="K45" s="81"/>
    </row>
    <row r="46" spans="2:11" ht="13.5" customHeight="1">
      <c r="B46" s="147"/>
      <c r="C46" s="81"/>
      <c r="D46" s="81"/>
      <c r="E46" s="81"/>
      <c r="F46" s="81"/>
      <c r="G46" s="81"/>
      <c r="H46" s="81"/>
      <c r="I46" s="144"/>
      <c r="J46" s="81"/>
      <c r="K46" s="81"/>
    </row>
    <row r="47" spans="3:11" ht="13.5" customHeight="1">
      <c r="C47" s="81"/>
      <c r="D47" s="81"/>
      <c r="E47" s="81"/>
      <c r="F47" s="81"/>
      <c r="G47" s="81"/>
      <c r="H47" s="81"/>
      <c r="I47" s="144"/>
      <c r="J47" s="81"/>
      <c r="K47" s="81"/>
    </row>
    <row r="48" spans="3:11" ht="13.5" customHeight="1">
      <c r="C48" s="81"/>
      <c r="D48" s="81"/>
      <c r="E48" s="81"/>
      <c r="F48" s="81"/>
      <c r="G48" s="81"/>
      <c r="H48" s="81"/>
      <c r="I48" s="144"/>
      <c r="J48" s="81"/>
      <c r="K48" s="81"/>
    </row>
    <row r="51" spans="3:11" ht="15.75">
      <c r="C51" s="81"/>
      <c r="D51" s="81"/>
      <c r="E51" s="81"/>
      <c r="F51" s="81"/>
      <c r="G51" s="81"/>
      <c r="H51" s="81"/>
      <c r="I51" s="144"/>
      <c r="J51" s="81"/>
      <c r="K51" s="81"/>
    </row>
    <row r="53" spans="2:11" ht="15" customHeight="1">
      <c r="B53" s="82"/>
      <c r="C53" s="82"/>
      <c r="D53" s="82"/>
      <c r="E53" s="82"/>
      <c r="F53" s="82"/>
      <c r="G53" s="82"/>
      <c r="H53" s="82"/>
      <c r="I53" s="145"/>
      <c r="J53" s="82"/>
      <c r="K53" s="81"/>
    </row>
    <row r="54" spans="2:11" ht="15" customHeight="1">
      <c r="B54" s="82"/>
      <c r="C54" s="82"/>
      <c r="D54" s="82"/>
      <c r="E54" s="82"/>
      <c r="F54" s="82"/>
      <c r="G54" s="82"/>
      <c r="H54" s="82"/>
      <c r="I54" s="145"/>
      <c r="J54" s="82"/>
      <c r="K54" s="81"/>
    </row>
    <row r="55" spans="2:11" ht="15" customHeight="1">
      <c r="B55" s="82"/>
      <c r="C55" s="82"/>
      <c r="D55" s="82"/>
      <c r="E55" s="82"/>
      <c r="F55" s="82"/>
      <c r="G55" s="82"/>
      <c r="H55" s="82"/>
      <c r="I55" s="145"/>
      <c r="J55" s="82"/>
      <c r="K55" s="81"/>
    </row>
    <row r="56" spans="2:8" ht="12.75">
      <c r="B56" s="91"/>
      <c r="C56" s="91"/>
      <c r="D56" s="91"/>
      <c r="E56" s="91"/>
      <c r="F56" s="91"/>
      <c r="G56" s="91"/>
      <c r="H56" s="91"/>
    </row>
  </sheetData>
  <mergeCells count="44">
    <mergeCell ref="G2:K4"/>
    <mergeCell ref="I5:K5"/>
    <mergeCell ref="I6:K6"/>
    <mergeCell ref="J7:K7"/>
    <mergeCell ref="J8:K8"/>
    <mergeCell ref="J9:K9"/>
    <mergeCell ref="B11:J11"/>
    <mergeCell ref="B12:J12"/>
    <mergeCell ref="B13:J13"/>
    <mergeCell ref="B14:J14"/>
    <mergeCell ref="A15:A17"/>
    <mergeCell ref="B15:B17"/>
    <mergeCell ref="C15:C17"/>
    <mergeCell ref="D15:D17"/>
    <mergeCell ref="E15:E17"/>
    <mergeCell ref="F15:G15"/>
    <mergeCell ref="H15:K15"/>
    <mergeCell ref="F16:F17"/>
    <mergeCell ref="G16:G17"/>
    <mergeCell ref="H16:H17"/>
    <mergeCell ref="I16:K16"/>
    <mergeCell ref="A19:K19"/>
    <mergeCell ref="A22:K22"/>
    <mergeCell ref="A28:K28"/>
    <mergeCell ref="A29:A32"/>
    <mergeCell ref="C29:C32"/>
    <mergeCell ref="D29:D32"/>
    <mergeCell ref="E29:E32"/>
    <mergeCell ref="F29:F32"/>
    <mergeCell ref="G29:G32"/>
    <mergeCell ref="H29:H32"/>
    <mergeCell ref="I29:I30"/>
    <mergeCell ref="F33:F36"/>
    <mergeCell ref="H33:H36"/>
    <mergeCell ref="I33:I34"/>
    <mergeCell ref="G33:G36"/>
    <mergeCell ref="A33:A36"/>
    <mergeCell ref="C33:C36"/>
    <mergeCell ref="E33:E36"/>
    <mergeCell ref="D33:D36"/>
    <mergeCell ref="J33:J34"/>
    <mergeCell ref="K33:K34"/>
    <mergeCell ref="J29:J30"/>
    <mergeCell ref="K29:K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5.375" style="69" customWidth="1"/>
    <col min="2" max="2" width="60.875" style="69" customWidth="1"/>
    <col min="3" max="3" width="10.625" style="69" customWidth="1"/>
    <col min="4" max="4" width="9.00390625" style="69" customWidth="1"/>
    <col min="5" max="5" width="35.625" style="69" customWidth="1"/>
    <col min="6" max="6" width="7.875" style="69" customWidth="1"/>
    <col min="7" max="7" width="8.125" style="69" customWidth="1"/>
    <col min="8" max="8" width="7.00390625" style="69" customWidth="1"/>
    <col min="9" max="9" width="8.00390625" style="69" customWidth="1"/>
    <col min="10" max="16384" width="9.125" style="114" customWidth="1"/>
  </cols>
  <sheetData>
    <row r="1" spans="5:9" ht="9.75" customHeight="1">
      <c r="E1" s="246" t="s">
        <v>167</v>
      </c>
      <c r="F1" s="246"/>
      <c r="G1" s="246"/>
      <c r="H1" s="246"/>
      <c r="I1" s="246"/>
    </row>
    <row r="2" spans="5:9" ht="25.5" customHeight="1">
      <c r="E2" s="246"/>
      <c r="F2" s="246"/>
      <c r="G2" s="246"/>
      <c r="H2" s="246"/>
      <c r="I2" s="246"/>
    </row>
    <row r="3" spans="5:9" ht="39" customHeight="1">
      <c r="E3" s="246"/>
      <c r="F3" s="246"/>
      <c r="G3" s="246"/>
      <c r="H3" s="246"/>
      <c r="I3" s="246"/>
    </row>
    <row r="4" spans="1:9" ht="18.75" customHeight="1">
      <c r="A4" s="114"/>
      <c r="B4" s="114"/>
      <c r="C4" s="114"/>
      <c r="G4" s="270" t="s">
        <v>125</v>
      </c>
      <c r="H4" s="270"/>
      <c r="I4" s="270"/>
    </row>
    <row r="5" spans="1:9" ht="13.5" customHeight="1">
      <c r="A5" s="114"/>
      <c r="B5" s="114"/>
      <c r="C5" s="114"/>
      <c r="G5" s="270" t="s">
        <v>88</v>
      </c>
      <c r="H5" s="270"/>
      <c r="I5" s="270"/>
    </row>
    <row r="6" spans="1:9" ht="18.75">
      <c r="A6" s="271" t="s">
        <v>126</v>
      </c>
      <c r="B6" s="271"/>
      <c r="C6" s="271"/>
      <c r="D6" s="271"/>
      <c r="E6" s="271"/>
      <c r="F6" s="271"/>
      <c r="G6" s="271"/>
      <c r="H6" s="271"/>
      <c r="I6" s="271"/>
    </row>
    <row r="7" spans="1:9" ht="10.5" customHeight="1" hidden="1">
      <c r="A7" s="148"/>
      <c r="B7" s="149"/>
      <c r="C7" s="149"/>
      <c r="D7" s="149"/>
      <c r="E7" s="149"/>
      <c r="F7" s="149"/>
      <c r="G7" s="149"/>
      <c r="H7" s="149"/>
      <c r="I7" s="93"/>
    </row>
    <row r="8" spans="1:9" ht="39" customHeight="1">
      <c r="A8" s="266" t="s">
        <v>127</v>
      </c>
      <c r="B8" s="266"/>
      <c r="C8" s="266"/>
      <c r="D8" s="266"/>
      <c r="E8" s="266"/>
      <c r="F8" s="266"/>
      <c r="G8" s="266"/>
      <c r="H8" s="266"/>
      <c r="I8" s="266"/>
    </row>
    <row r="9" spans="1:3" ht="9" customHeight="1">
      <c r="A9" s="114"/>
      <c r="B9" s="114"/>
      <c r="C9" s="114"/>
    </row>
    <row r="10" spans="1:9" s="151" customFormat="1" ht="44.25" customHeight="1">
      <c r="A10" s="215" t="s">
        <v>12</v>
      </c>
      <c r="B10" s="215" t="s">
        <v>128</v>
      </c>
      <c r="C10" s="269" t="s">
        <v>129</v>
      </c>
      <c r="D10" s="269"/>
      <c r="E10" s="215" t="s">
        <v>130</v>
      </c>
      <c r="F10" s="200" t="s">
        <v>131</v>
      </c>
      <c r="G10" s="215" t="s">
        <v>132</v>
      </c>
      <c r="H10" s="215"/>
      <c r="I10" s="215"/>
    </row>
    <row r="11" spans="1:9" s="151" customFormat="1" ht="23.25" customHeight="1">
      <c r="A11" s="267"/>
      <c r="B11" s="268"/>
      <c r="C11" s="150" t="s">
        <v>133</v>
      </c>
      <c r="D11" s="150" t="s">
        <v>134</v>
      </c>
      <c r="E11" s="268"/>
      <c r="F11" s="259"/>
      <c r="G11" s="152" t="s">
        <v>49</v>
      </c>
      <c r="H11" s="152" t="s">
        <v>50</v>
      </c>
      <c r="I11" s="152" t="s">
        <v>51</v>
      </c>
    </row>
    <row r="12" spans="1:9" ht="10.5" customHeigh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53">
        <v>9</v>
      </c>
    </row>
    <row r="13" spans="1:9" s="155" customFormat="1" ht="15" customHeight="1">
      <c r="A13" s="154"/>
      <c r="B13" s="248" t="s">
        <v>135</v>
      </c>
      <c r="C13" s="194"/>
      <c r="D13" s="194"/>
      <c r="E13" s="194"/>
      <c r="F13" s="194"/>
      <c r="G13" s="194"/>
      <c r="H13" s="194"/>
      <c r="I13" s="194"/>
    </row>
    <row r="14" spans="1:9" ht="15.75" customHeight="1">
      <c r="A14" s="260" t="s">
        <v>57</v>
      </c>
      <c r="B14" s="262" t="s">
        <v>136</v>
      </c>
      <c r="C14" s="156">
        <v>27961.5</v>
      </c>
      <c r="D14" s="157"/>
      <c r="E14" s="264" t="s">
        <v>137</v>
      </c>
      <c r="F14" s="67" t="s">
        <v>138</v>
      </c>
      <c r="G14" s="67">
        <v>2790.8</v>
      </c>
      <c r="H14" s="157"/>
      <c r="I14" s="157"/>
    </row>
    <row r="15" spans="1:9" ht="15.75" customHeight="1">
      <c r="A15" s="261"/>
      <c r="B15" s="263"/>
      <c r="C15" s="156">
        <v>37405.8</v>
      </c>
      <c r="D15" s="157"/>
      <c r="E15" s="265"/>
      <c r="F15" s="67" t="s">
        <v>138</v>
      </c>
      <c r="G15" s="114"/>
      <c r="H15" s="157"/>
      <c r="I15" s="157">
        <v>4843.2</v>
      </c>
    </row>
    <row r="16" spans="1:9" s="159" customFormat="1" ht="13.5" customHeight="1">
      <c r="A16" s="248" t="s">
        <v>139</v>
      </c>
      <c r="B16" s="256"/>
      <c r="C16" s="158">
        <f>SUM(C14:C15)</f>
        <v>65367.3</v>
      </c>
      <c r="D16" s="158">
        <v>0</v>
      </c>
      <c r="F16" s="160"/>
      <c r="G16" s="257"/>
      <c r="H16" s="250"/>
      <c r="I16" s="250"/>
    </row>
    <row r="17" spans="1:9" s="162" customFormat="1" ht="15.75" customHeight="1">
      <c r="A17" s="161"/>
      <c r="B17" s="248" t="s">
        <v>140</v>
      </c>
      <c r="C17" s="194"/>
      <c r="D17" s="194"/>
      <c r="E17" s="194"/>
      <c r="F17" s="194"/>
      <c r="G17" s="194"/>
      <c r="H17" s="194"/>
      <c r="I17" s="194"/>
    </row>
    <row r="18" spans="1:9" ht="24.75" customHeight="1">
      <c r="A18" s="258" t="s">
        <v>52</v>
      </c>
      <c r="B18" s="194" t="s">
        <v>109</v>
      </c>
      <c r="C18" s="254">
        <f>24003.3+22745.3</f>
        <v>46748.6</v>
      </c>
      <c r="D18" s="254"/>
      <c r="E18" s="164" t="s">
        <v>141</v>
      </c>
      <c r="F18" s="67" t="s">
        <v>142</v>
      </c>
      <c r="G18" s="67"/>
      <c r="H18" s="165">
        <v>1</v>
      </c>
      <c r="I18" s="166"/>
    </row>
    <row r="19" spans="1:9" ht="21" customHeight="1">
      <c r="A19" s="258"/>
      <c r="B19" s="194"/>
      <c r="C19" s="254"/>
      <c r="D19" s="254"/>
      <c r="E19" s="164" t="s">
        <v>143</v>
      </c>
      <c r="F19" s="67" t="s">
        <v>144</v>
      </c>
      <c r="G19" s="67"/>
      <c r="H19" s="157">
        <v>3000</v>
      </c>
      <c r="I19" s="166"/>
    </row>
    <row r="20" spans="1:9" ht="27" customHeight="1">
      <c r="A20" s="259"/>
      <c r="B20" s="194"/>
      <c r="C20" s="255"/>
      <c r="D20" s="255"/>
      <c r="E20" s="164" t="s">
        <v>145</v>
      </c>
      <c r="F20" s="67" t="s">
        <v>138</v>
      </c>
      <c r="G20" s="157">
        <v>6457.2</v>
      </c>
      <c r="H20" s="157"/>
      <c r="I20" s="166"/>
    </row>
    <row r="21" spans="1:9" ht="38.25" customHeight="1">
      <c r="A21" s="163" t="s">
        <v>53</v>
      </c>
      <c r="B21" s="103" t="s">
        <v>112</v>
      </c>
      <c r="C21" s="157">
        <v>507</v>
      </c>
      <c r="D21" s="157"/>
      <c r="E21" s="164" t="s">
        <v>146</v>
      </c>
      <c r="F21" s="67" t="s">
        <v>138</v>
      </c>
      <c r="G21" s="157">
        <v>1043</v>
      </c>
      <c r="H21" s="157"/>
      <c r="I21" s="166"/>
    </row>
    <row r="22" spans="1:9" ht="42.75" customHeight="1">
      <c r="A22" s="163" t="s">
        <v>60</v>
      </c>
      <c r="B22" s="103" t="s">
        <v>147</v>
      </c>
      <c r="C22" s="157">
        <v>536</v>
      </c>
      <c r="D22" s="157"/>
      <c r="E22" s="164" t="s">
        <v>148</v>
      </c>
      <c r="F22" s="67" t="s">
        <v>149</v>
      </c>
      <c r="G22" s="165">
        <v>2</v>
      </c>
      <c r="H22" s="157"/>
      <c r="I22" s="166"/>
    </row>
    <row r="23" spans="1:9" ht="43.5" customHeight="1">
      <c r="A23" s="163" t="s">
        <v>75</v>
      </c>
      <c r="B23" s="103" t="s">
        <v>150</v>
      </c>
      <c r="C23" s="157">
        <v>536</v>
      </c>
      <c r="D23" s="157"/>
      <c r="E23" s="164" t="s">
        <v>148</v>
      </c>
      <c r="F23" s="67" t="s">
        <v>149</v>
      </c>
      <c r="G23" s="165">
        <v>2</v>
      </c>
      <c r="H23" s="157"/>
      <c r="I23" s="166"/>
    </row>
    <row r="24" spans="1:9" ht="27.75" customHeight="1">
      <c r="A24" s="163" t="s">
        <v>76</v>
      </c>
      <c r="B24" s="103" t="s">
        <v>81</v>
      </c>
      <c r="C24" s="157">
        <v>7000</v>
      </c>
      <c r="D24" s="157"/>
      <c r="E24" s="164" t="s">
        <v>151</v>
      </c>
      <c r="F24" s="67" t="s">
        <v>152</v>
      </c>
      <c r="G24" s="157">
        <v>1</v>
      </c>
      <c r="H24" s="157"/>
      <c r="I24" s="166"/>
    </row>
    <row r="25" spans="1:9" ht="78" customHeight="1">
      <c r="A25" s="163" t="s">
        <v>77</v>
      </c>
      <c r="B25" s="103" t="s">
        <v>82</v>
      </c>
      <c r="C25" s="157">
        <v>210</v>
      </c>
      <c r="D25" s="157"/>
      <c r="E25" s="164" t="s">
        <v>153</v>
      </c>
      <c r="F25" s="67" t="s">
        <v>154</v>
      </c>
      <c r="G25" s="157">
        <v>91.6</v>
      </c>
      <c r="H25" s="157"/>
      <c r="I25" s="166"/>
    </row>
    <row r="26" spans="1:9" ht="58.5" customHeight="1">
      <c r="A26" s="67" t="s">
        <v>78</v>
      </c>
      <c r="B26" s="103" t="s">
        <v>155</v>
      </c>
      <c r="C26" s="157">
        <v>3500</v>
      </c>
      <c r="D26" s="157"/>
      <c r="E26" s="164" t="s">
        <v>156</v>
      </c>
      <c r="F26" s="67" t="s">
        <v>152</v>
      </c>
      <c r="G26" s="72"/>
      <c r="H26" s="67">
        <v>1</v>
      </c>
      <c r="I26" s="72"/>
    </row>
    <row r="27" spans="1:9" s="159" customFormat="1" ht="15.75" customHeight="1">
      <c r="A27" s="248" t="s">
        <v>157</v>
      </c>
      <c r="B27" s="253"/>
      <c r="C27" s="158">
        <f>SUM(C18:C26)</f>
        <v>59037.6</v>
      </c>
      <c r="D27" s="158">
        <f>D26+D21+D18</f>
        <v>0</v>
      </c>
      <c r="E27" s="157"/>
      <c r="F27" s="160"/>
      <c r="G27" s="250"/>
      <c r="H27" s="200"/>
      <c r="I27" s="200"/>
    </row>
    <row r="28" spans="1:9" s="162" customFormat="1" ht="15" customHeight="1">
      <c r="A28" s="161"/>
      <c r="B28" s="248" t="s">
        <v>158</v>
      </c>
      <c r="C28" s="194"/>
      <c r="D28" s="194"/>
      <c r="E28" s="194"/>
      <c r="F28" s="194"/>
      <c r="G28" s="194"/>
      <c r="H28" s="194"/>
      <c r="I28" s="194"/>
    </row>
    <row r="29" spans="1:9" ht="12.75" customHeight="1">
      <c r="A29" s="200" t="s">
        <v>55</v>
      </c>
      <c r="B29" s="194" t="s">
        <v>159</v>
      </c>
      <c r="C29" s="254">
        <v>8503.9</v>
      </c>
      <c r="D29" s="255"/>
      <c r="E29" s="164" t="s">
        <v>156</v>
      </c>
      <c r="F29" s="167" t="s">
        <v>152</v>
      </c>
      <c r="G29" s="167">
        <v>5</v>
      </c>
      <c r="H29" s="167">
        <v>3</v>
      </c>
      <c r="I29" s="167">
        <v>2</v>
      </c>
    </row>
    <row r="30" spans="1:9" ht="27.75" customHeight="1">
      <c r="A30" s="200"/>
      <c r="B30" s="194"/>
      <c r="C30" s="254"/>
      <c r="D30" s="255"/>
      <c r="E30" s="164" t="s">
        <v>160</v>
      </c>
      <c r="F30" s="67" t="s">
        <v>161</v>
      </c>
      <c r="G30" s="83" t="s">
        <v>162</v>
      </c>
      <c r="H30" s="168" t="s">
        <v>163</v>
      </c>
      <c r="I30" s="157" t="s">
        <v>164</v>
      </c>
    </row>
    <row r="31" spans="1:9" s="159" customFormat="1" ht="13.5" customHeight="1">
      <c r="A31" s="248" t="s">
        <v>165</v>
      </c>
      <c r="B31" s="248"/>
      <c r="C31" s="158">
        <f>C29</f>
        <v>8503.9</v>
      </c>
      <c r="D31" s="158">
        <f>D29</f>
        <v>0</v>
      </c>
      <c r="E31" s="169"/>
      <c r="F31" s="160"/>
      <c r="G31" s="249"/>
      <c r="H31" s="250"/>
      <c r="I31" s="250"/>
    </row>
    <row r="32" spans="1:9" s="159" customFormat="1" ht="15.75" customHeight="1">
      <c r="A32" s="251" t="s">
        <v>166</v>
      </c>
      <c r="B32" s="251"/>
      <c r="C32" s="170">
        <f>C16+C27+C31</f>
        <v>132908.8</v>
      </c>
      <c r="D32" s="170">
        <f>D16+D27+D31</f>
        <v>0</v>
      </c>
      <c r="E32" s="171"/>
      <c r="F32" s="172"/>
      <c r="G32" s="252"/>
      <c r="H32" s="252"/>
      <c r="I32" s="252"/>
    </row>
    <row r="33" spans="1:9" s="159" customFormat="1" ht="13.5" customHeight="1">
      <c r="A33" s="139"/>
      <c r="B33" s="173"/>
      <c r="C33" s="143"/>
      <c r="D33" s="143"/>
      <c r="E33" s="174"/>
      <c r="F33" s="175"/>
      <c r="G33" s="176"/>
      <c r="H33" s="176"/>
      <c r="I33" s="176"/>
    </row>
    <row r="34" spans="2:9" ht="15" customHeight="1">
      <c r="B34" s="87"/>
      <c r="C34" s="177"/>
      <c r="D34" s="178"/>
      <c r="E34" s="178"/>
      <c r="F34" s="177"/>
      <c r="G34" s="177"/>
      <c r="H34" s="177"/>
      <c r="I34" s="177"/>
    </row>
    <row r="35" spans="1:9" s="68" customFormat="1" ht="18.75">
      <c r="A35" s="5"/>
      <c r="B35" s="88"/>
      <c r="C35" s="81"/>
      <c r="D35" s="81"/>
      <c r="E35" s="81"/>
      <c r="F35" s="81"/>
      <c r="G35" s="81"/>
      <c r="H35" s="81"/>
      <c r="I35" s="144"/>
    </row>
    <row r="36" spans="1:9" s="68" customFormat="1" ht="18.75">
      <c r="A36" s="5"/>
      <c r="B36" s="89"/>
      <c r="C36" s="82"/>
      <c r="D36" s="82"/>
      <c r="E36" s="82"/>
      <c r="F36" s="82"/>
      <c r="G36" s="89"/>
      <c r="H36" s="82"/>
      <c r="I36" s="145"/>
    </row>
    <row r="37" spans="1:9" s="148" customFormat="1" ht="18.75">
      <c r="A37" s="93"/>
      <c r="B37" s="87"/>
      <c r="C37" s="95"/>
      <c r="D37" s="95"/>
      <c r="E37" s="95"/>
      <c r="F37" s="95"/>
      <c r="G37" s="95"/>
      <c r="H37" s="95"/>
      <c r="I37" s="95"/>
    </row>
    <row r="38" spans="1:9" s="148" customFormat="1" ht="18">
      <c r="A38" s="93"/>
      <c r="B38" s="147"/>
      <c r="C38" s="93"/>
      <c r="D38" s="93"/>
      <c r="E38" s="93"/>
      <c r="F38" s="93"/>
      <c r="G38" s="93"/>
      <c r="H38" s="93"/>
      <c r="I38" s="93"/>
    </row>
    <row r="39" spans="1:9" s="148" customFormat="1" ht="18">
      <c r="A39" s="93"/>
      <c r="B39" s="147"/>
      <c r="C39" s="93"/>
      <c r="D39" s="93"/>
      <c r="E39" s="93"/>
      <c r="F39" s="93"/>
      <c r="G39" s="93"/>
      <c r="H39" s="93"/>
      <c r="I39" s="93"/>
    </row>
    <row r="40" spans="1:9" s="148" customFormat="1" ht="18">
      <c r="A40" s="93"/>
      <c r="C40" s="93"/>
      <c r="D40" s="93"/>
      <c r="E40" s="93"/>
      <c r="F40" s="93"/>
      <c r="G40" s="93"/>
      <c r="H40" s="93"/>
      <c r="I40" s="93"/>
    </row>
    <row r="41" spans="1:9" s="148" customFormat="1" ht="18">
      <c r="A41" s="93"/>
      <c r="C41" s="93"/>
      <c r="D41" s="93"/>
      <c r="E41" s="93"/>
      <c r="F41" s="93"/>
      <c r="G41" s="93"/>
      <c r="H41" s="93"/>
      <c r="I41" s="93"/>
    </row>
    <row r="42" spans="1:9" s="148" customFormat="1" ht="18">
      <c r="A42" s="93"/>
      <c r="B42" s="93"/>
      <c r="C42" s="93"/>
      <c r="D42" s="93"/>
      <c r="E42" s="93"/>
      <c r="F42" s="93"/>
      <c r="G42" s="93"/>
      <c r="H42" s="93"/>
      <c r="I42" s="93"/>
    </row>
    <row r="43" spans="1:9" s="148" customFormat="1" ht="18">
      <c r="A43" s="93"/>
      <c r="B43" s="93"/>
      <c r="C43" s="93"/>
      <c r="D43" s="93"/>
      <c r="E43" s="93"/>
      <c r="F43" s="93"/>
      <c r="G43" s="93"/>
      <c r="H43" s="93"/>
      <c r="I43" s="93"/>
    </row>
    <row r="44" spans="1:9" s="148" customFormat="1" ht="18">
      <c r="A44" s="93"/>
      <c r="B44" s="93"/>
      <c r="C44" s="93"/>
      <c r="D44" s="93"/>
      <c r="E44" s="93"/>
      <c r="F44" s="93"/>
      <c r="G44" s="93"/>
      <c r="H44" s="93"/>
      <c r="I44" s="93"/>
    </row>
    <row r="45" spans="1:9" s="148" customFormat="1" ht="18">
      <c r="A45" s="93"/>
      <c r="B45" s="93"/>
      <c r="C45" s="93"/>
      <c r="D45" s="93"/>
      <c r="E45" s="93"/>
      <c r="F45" s="93"/>
      <c r="G45" s="93"/>
      <c r="H45" s="93"/>
      <c r="I45" s="93"/>
    </row>
    <row r="46" spans="1:9" s="148" customFormat="1" ht="18">
      <c r="A46" s="93"/>
      <c r="B46" s="93"/>
      <c r="C46" s="93"/>
      <c r="D46" s="93"/>
      <c r="E46" s="93"/>
      <c r="F46" s="93"/>
      <c r="G46" s="93"/>
      <c r="H46" s="93"/>
      <c r="I46" s="93"/>
    </row>
    <row r="47" ht="11.25">
      <c r="B47" s="114"/>
    </row>
  </sheetData>
  <mergeCells count="33">
    <mergeCell ref="E1:I3"/>
    <mergeCell ref="G4:I4"/>
    <mergeCell ref="G5:I5"/>
    <mergeCell ref="A6:I6"/>
    <mergeCell ref="A8:I8"/>
    <mergeCell ref="A10:A11"/>
    <mergeCell ref="B10:B11"/>
    <mergeCell ref="C10:D10"/>
    <mergeCell ref="E10:E11"/>
    <mergeCell ref="F10:F11"/>
    <mergeCell ref="G10:I10"/>
    <mergeCell ref="B13:I13"/>
    <mergeCell ref="A14:A15"/>
    <mergeCell ref="B14:B15"/>
    <mergeCell ref="E14:E15"/>
    <mergeCell ref="A16:B16"/>
    <mergeCell ref="G16:I16"/>
    <mergeCell ref="B17:I17"/>
    <mergeCell ref="A18:A20"/>
    <mergeCell ref="B18:B20"/>
    <mergeCell ref="C18:C20"/>
    <mergeCell ref="D18:D20"/>
    <mergeCell ref="A27:B27"/>
    <mergeCell ref="G27:I27"/>
    <mergeCell ref="B28:I28"/>
    <mergeCell ref="A29:A30"/>
    <mergeCell ref="B29:B30"/>
    <mergeCell ref="C29:C30"/>
    <mergeCell ref="D29:D30"/>
    <mergeCell ref="A31:B31"/>
    <mergeCell ref="G31:I31"/>
    <mergeCell ref="A32:B32"/>
    <mergeCell ref="G32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2014-02-06T11:49:31Z</cp:lastPrinted>
  <dcterms:created xsi:type="dcterms:W3CDTF">2009-12-14T14:01:44Z</dcterms:created>
  <dcterms:modified xsi:type="dcterms:W3CDTF">2014-03-12T06:21:37Z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